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OTA_2008" sheetId="1" r:id="rId1"/>
  </sheets>
  <definedNames>
    <definedName name="_xlnm.Print_Area" localSheetId="0">'SOTA_2008'!$A$1:$M$44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Nominativo utilizzato
</t>
        </r>
      </text>
    </comment>
    <comment ref="G2" authorId="0">
      <text>
        <r>
          <rPr>
            <sz val="8"/>
            <color indexed="8"/>
            <rFont val="Times New Roman"/>
            <family val="1"/>
          </rPr>
          <t xml:space="preserve">Data della spedizione
</t>
        </r>
      </text>
    </comment>
    <comment ref="G4" authorId="0">
      <text>
        <r>
          <rPr>
            <sz val="8"/>
            <color indexed="8"/>
            <rFont val="Times New Roman"/>
            <family val="1"/>
          </rPr>
          <t xml:space="preserve">Indicare sempre potenza TX in Watt, se inferiore anteporre 0,da utilizzare quando si opera sempre con la stessa potenza QRP per tutta la durata dell'attivazione.
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 xml:space="preserve">indicare la potenza in watt, se inferiore anteporre 0, ad esempio 500 milliwatt si scrive 0,5
</t>
        </r>
      </text>
    </comment>
    <comment ref="I2" authorId="0">
      <text>
        <r>
          <rPr>
            <sz val="8"/>
            <color indexed="8"/>
            <rFont val="Times New Roman"/>
            <family val="1"/>
          </rPr>
          <t xml:space="preserve">Cima Sota, ad esempio: PM-001
</t>
        </r>
      </text>
    </comment>
    <comment ref="J4" authorId="0">
      <text>
        <r>
          <rPr>
            <sz val="8"/>
            <color indexed="8"/>
            <rFont val="Times New Roman"/>
            <family val="1"/>
          </rPr>
          <t xml:space="preserve">Partecipanti alla spedizione
Ai fini del punteggio vale il solo nominativo dichiarato nel log. Se ci sono più attivatori attivi in radio, ciascuno dovrà compilare il proprio Log separatamente.
</t>
        </r>
      </text>
    </comment>
    <comment ref="J5" authorId="0">
      <text>
        <r>
          <rPr>
            <sz val="10"/>
            <rFont val="Arial"/>
            <family val="2"/>
          </rPr>
          <t>In MAIUSCOLO</t>
        </r>
      </text>
    </comment>
    <comment ref="K5" authorId="0">
      <text>
        <r>
          <rPr>
            <sz val="8"/>
            <color indexed="8"/>
            <rFont val="Times New Roman"/>
            <family val="1"/>
          </rPr>
          <t>Indicare il QRB per i vari Diplomi Watt x Miglio e QRP,espresso in KM (cifra intera senza decimali). Nelle Attivazioni FM SOTA non serve il calcolo ai fini del punteggio</t>
        </r>
      </text>
    </comment>
    <comment ref="L5" authorId="0">
      <text>
        <r>
          <rPr>
            <sz val="8"/>
            <color indexed="8"/>
            <rFont val="Times New Roman"/>
            <family val="1"/>
          </rPr>
          <t>Punteggio Watt x Miglio per singolo QSO a secondo della potenza utilizzata. Se nella stessa attivazione si attivano HF e VHF andranno compilati due LOG separati nelle rispettive categorie del Watt x Miglio.</t>
        </r>
      </text>
    </comment>
  </commentList>
</comments>
</file>

<file path=xl/sharedStrings.xml><?xml version="1.0" encoding="utf-8"?>
<sst xmlns="http://schemas.openxmlformats.org/spreadsheetml/2006/main" count="77" uniqueCount="55">
  <si>
    <t>log cime italiane sotaitalia</t>
  </si>
  <si>
    <t>Monte:</t>
  </si>
  <si>
    <t>CIVRARI</t>
  </si>
  <si>
    <t>Data:</t>
  </si>
  <si>
    <t>Rif.</t>
  </si>
  <si>
    <t>I/PM-390</t>
  </si>
  <si>
    <t>Locatore:</t>
  </si>
  <si>
    <t>JN35PE</t>
  </si>
  <si>
    <t>Alt m</t>
  </si>
  <si>
    <t>WX</t>
  </si>
  <si>
    <t>sereno/Neve</t>
  </si>
  <si>
    <t>Call :</t>
  </si>
  <si>
    <t>I1WKN</t>
  </si>
  <si>
    <t>QRP:</t>
  </si>
  <si>
    <t>Attivatori Cima:</t>
  </si>
  <si>
    <t>BeppeSERA</t>
  </si>
  <si>
    <t>QSO</t>
  </si>
  <si>
    <t>Time</t>
  </si>
  <si>
    <t>Call</t>
  </si>
  <si>
    <t>cima coll</t>
  </si>
  <si>
    <t>Rst</t>
  </si>
  <si>
    <t>Frequenza</t>
  </si>
  <si>
    <t>Pwr</t>
  </si>
  <si>
    <t>Modo</t>
  </si>
  <si>
    <t>Locatore</t>
  </si>
  <si>
    <t>Km</t>
  </si>
  <si>
    <t>Punti</t>
  </si>
  <si>
    <t>09:40</t>
  </si>
  <si>
    <t>IW1ANL</t>
  </si>
  <si>
    <t>SSB</t>
  </si>
  <si>
    <t>JN45CB</t>
  </si>
  <si>
    <t>IW1EQZ</t>
  </si>
  <si>
    <t>JN44ET</t>
  </si>
  <si>
    <t>IZ1DXS</t>
  </si>
  <si>
    <t>JN35UA</t>
  </si>
  <si>
    <t>I1DMP</t>
  </si>
  <si>
    <t>JN34XU</t>
  </si>
  <si>
    <t>I2CNC</t>
  </si>
  <si>
    <t>JN45NO</t>
  </si>
  <si>
    <t>10:08</t>
  </si>
  <si>
    <t>IZ1GDB</t>
  </si>
  <si>
    <t>JN35TB</t>
  </si>
  <si>
    <t>10:10</t>
  </si>
  <si>
    <t>10:12</t>
  </si>
  <si>
    <t>10:18</t>
  </si>
  <si>
    <t>IW1AKV</t>
  </si>
  <si>
    <t>JN35TA</t>
  </si>
  <si>
    <t>10:20</t>
  </si>
  <si>
    <t>10:29</t>
  </si>
  <si>
    <t>IZ1RFS</t>
  </si>
  <si>
    <t>JN45FD</t>
  </si>
  <si>
    <t>10:32</t>
  </si>
  <si>
    <t>10:35</t>
  </si>
  <si>
    <t>Totale QRB</t>
  </si>
  <si>
    <t>Totale Punti Km x Potenza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</si>
</sst>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#,##0"/>
    <numFmt numFmtId="167" formatCode="DD/MM/YY"/>
    <numFmt numFmtId="168" formatCode="0"/>
    <numFmt numFmtId="169" formatCode="HH:MM"/>
  </numFmts>
  <fonts count="9">
    <font>
      <sz val="10"/>
      <name val="Arial"/>
      <family val="2"/>
    </font>
    <font>
      <sz val="12"/>
      <name val="Arial"/>
      <family val="2"/>
    </font>
    <font>
      <b/>
      <i/>
      <sz val="24"/>
      <name val="Brush Script MT"/>
      <family val="4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Book Antiqua"/>
      <family val="1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1" fillId="3" borderId="0" xfId="0" applyFont="1" applyFill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/>
    </xf>
    <xf numFmtId="167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 horizontal="left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4" fontId="3" fillId="2" borderId="0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9" fontId="0" fillId="0" borderId="2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5" fillId="0" borderId="0" xfId="0" applyFont="1" applyAlignment="1">
      <alignment/>
    </xf>
    <xf numFmtId="164" fontId="0" fillId="0" borderId="0" xfId="0" applyNumberFormat="1" applyAlignment="1">
      <alignment/>
    </xf>
    <xf numFmtId="169" fontId="0" fillId="0" borderId="1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left"/>
    </xf>
    <xf numFmtId="164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164" fontId="6" fillId="4" borderId="3" xfId="0" applyFont="1" applyFill="1" applyBorder="1" applyAlignment="1">
      <alignment/>
    </xf>
    <xf numFmtId="166" fontId="6" fillId="4" borderId="3" xfId="0" applyNumberFormat="1" applyFont="1" applyFill="1" applyBorder="1" applyAlignment="1">
      <alignment/>
    </xf>
    <xf numFmtId="166" fontId="0" fillId="0" borderId="3" xfId="0" applyNumberFormat="1" applyBorder="1" applyAlignment="1">
      <alignment/>
    </xf>
    <xf numFmtId="164" fontId="3" fillId="4" borderId="3" xfId="0" applyFont="1" applyFill="1" applyBorder="1" applyAlignment="1">
      <alignment/>
    </xf>
    <xf numFmtId="166" fontId="3" fillId="4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5"/>
  <sheetViews>
    <sheetView tabSelected="1" workbookViewId="0" topLeftCell="A1">
      <selection activeCell="G3" sqref="G3"/>
    </sheetView>
  </sheetViews>
  <sheetFormatPr defaultColWidth="9.140625" defaultRowHeight="12.75"/>
  <cols>
    <col min="1" max="1" width="9.28125" style="0" customWidth="1"/>
    <col min="2" max="2" width="6.28125" style="1" customWidth="1"/>
    <col min="3" max="3" width="7.7109375" style="0" customWidth="1"/>
    <col min="4" max="4" width="12.00390625" style="0" customWidth="1"/>
    <col min="5" max="5" width="8.57421875" style="0" customWidth="1"/>
    <col min="6" max="6" width="6.8515625" style="0" customWidth="1"/>
    <col min="7" max="7" width="9.421875" style="0" customWidth="1"/>
    <col min="8" max="8" width="4.8515625" style="2" customWidth="1"/>
    <col min="9" max="9" width="8.140625" style="0" customWidth="1"/>
    <col min="11" max="12" width="7.140625" style="3" customWidth="1"/>
    <col min="13" max="13" width="7.7109375" style="0" customWidth="1"/>
    <col min="14" max="18" width="0" style="0" hidden="1" customWidth="1"/>
  </cols>
  <sheetData>
    <row r="1" spans="2:21" s="4" customFormat="1" ht="33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6"/>
      <c r="U1"/>
    </row>
    <row r="2" spans="2:21" s="7" customFormat="1" ht="12.75">
      <c r="B2" s="8" t="s">
        <v>1</v>
      </c>
      <c r="C2" s="9" t="s">
        <v>2</v>
      </c>
      <c r="D2" s="9"/>
      <c r="E2" s="9"/>
      <c r="F2" s="7" t="s">
        <v>3</v>
      </c>
      <c r="G2" s="10">
        <v>43191</v>
      </c>
      <c r="H2" s="11" t="s">
        <v>4</v>
      </c>
      <c r="I2" s="12" t="s">
        <v>5</v>
      </c>
      <c r="J2" s="7" t="s">
        <v>6</v>
      </c>
      <c r="K2" s="13" t="s">
        <v>7</v>
      </c>
      <c r="L2" s="13"/>
      <c r="U2"/>
    </row>
    <row r="3" spans="2:12" s="7" customFormat="1" ht="12.75">
      <c r="B3" s="8" t="s">
        <v>8</v>
      </c>
      <c r="C3" s="9">
        <v>2303</v>
      </c>
      <c r="D3" s="9"/>
      <c r="E3" s="9"/>
      <c r="F3" s="7" t="s">
        <v>9</v>
      </c>
      <c r="G3" s="13" t="s">
        <v>10</v>
      </c>
      <c r="H3" s="13"/>
      <c r="I3" s="13"/>
      <c r="J3" s="13"/>
      <c r="K3" s="13"/>
      <c r="L3" s="13"/>
    </row>
    <row r="4" spans="2:12" ht="12.75">
      <c r="B4" s="8" t="s">
        <v>11</v>
      </c>
      <c r="C4" s="14" t="s">
        <v>12</v>
      </c>
      <c r="D4" s="14"/>
      <c r="E4" s="15"/>
      <c r="F4" s="7" t="s">
        <v>13</v>
      </c>
      <c r="G4" s="16">
        <v>2</v>
      </c>
      <c r="H4" s="17" t="s">
        <v>14</v>
      </c>
      <c r="I4" s="17"/>
      <c r="J4" s="14" t="s">
        <v>15</v>
      </c>
      <c r="K4" s="14"/>
      <c r="L4" s="14"/>
    </row>
    <row r="5" spans="2:21" s="18" customFormat="1" ht="12.75">
      <c r="B5" s="19" t="s">
        <v>16</v>
      </c>
      <c r="C5" s="19" t="s">
        <v>17</v>
      </c>
      <c r="D5" s="19" t="s">
        <v>18</v>
      </c>
      <c r="E5" s="19" t="s">
        <v>19</v>
      </c>
      <c r="F5" s="19" t="s">
        <v>20</v>
      </c>
      <c r="G5" s="19" t="s">
        <v>21</v>
      </c>
      <c r="H5" s="20" t="s">
        <v>22</v>
      </c>
      <c r="I5" s="19" t="s">
        <v>23</v>
      </c>
      <c r="J5" s="19" t="s">
        <v>24</v>
      </c>
      <c r="K5" s="21" t="s">
        <v>25</v>
      </c>
      <c r="L5" s="21" t="s">
        <v>26</v>
      </c>
      <c r="U5"/>
    </row>
    <row r="6" spans="2:18" ht="12.75">
      <c r="B6" s="22">
        <v>1</v>
      </c>
      <c r="C6" s="23" t="s">
        <v>27</v>
      </c>
      <c r="D6" s="24" t="s">
        <v>28</v>
      </c>
      <c r="E6" s="25"/>
      <c r="F6" s="25">
        <v>59</v>
      </c>
      <c r="G6" s="25">
        <v>144</v>
      </c>
      <c r="H6" s="26">
        <v>2</v>
      </c>
      <c r="I6" s="25" t="s">
        <v>29</v>
      </c>
      <c r="J6" s="24" t="s">
        <v>30</v>
      </c>
      <c r="K6" s="27">
        <f aca="true" t="shared" si="0" ref="K6:K53">IF(ISBLANK(J6),0,PRODUCT(6371,ACOS(SUM(PRODUCT(COS(PRODUCT(PI()/180,R6)),COS(PRODUCT(PI()/180,O6)),COS(PRODUCT(PI()/180,SUM(N6,-Q6)))),PRODUCT(SIN(PRODUCT(PI()/180,R6)),SIN(PRODUCT(PI()/180,O6)))))))</f>
        <v>73.24746198717757</v>
      </c>
      <c r="L6" s="28">
        <f aca="true" t="shared" si="1" ref="L6:L53">K6/H6</f>
        <v>36.62373099358879</v>
      </c>
      <c r="N6" s="29">
        <f aca="true" t="shared" si="2" ref="N6:N55">SUM(SUM(-180,PRODUCT(2,SUM(CODE(MID(J6,1,1)),-65),10)),PRODUCT((SUM(CODE(MID(J6,3,1)),-48)),2),PRODUCT(SUM(CODE(MID(J6,5,1)),-65),1/12),1/24)</f>
        <v>8.208333333333332</v>
      </c>
      <c r="O6" s="29">
        <f aca="true" t="shared" si="3" ref="O6:O55">SUM(SUM(-90,PRODUCT(SUM(CODE(MID(J6,2,1)),-65),10)),SUM(CODE(MID(J6,4,1)),-48),PRODUCT(SUM(CODE(RIGHT(J6,1)),-65),1/24),1/48)</f>
        <v>45.0625</v>
      </c>
      <c r="P6" s="30">
        <f aca="true" t="shared" si="4" ref="P6:P55">$K$2</f>
        <v>0</v>
      </c>
      <c r="Q6" s="29">
        <f aca="true" t="shared" si="5" ref="Q6:Q55">SUM(SUM(-180,PRODUCT(2,SUM(CODE(MID(P6,1,1)),-65),10)),PRODUCT((SUM(CODE(MID(P6,3,1)),-48)),2),PRODUCT(SUM(CODE(MID(P6,5,1)),-65),1/12),1/24)</f>
        <v>7.291666666666667</v>
      </c>
      <c r="R6" s="29">
        <f aca="true" t="shared" si="6" ref="R6:R55">SUM(SUM(-90,PRODUCT(SUM(CODE(MID(P6,2,1)),-65),10)),SUM(CODE(MID(P6,4,1)),-48),PRODUCT(SUM(CODE(RIGHT(P6,1)),-65),1/24),1/48)</f>
        <v>45.1875</v>
      </c>
    </row>
    <row r="7" spans="2:18" ht="12.75">
      <c r="B7" s="22">
        <f aca="true" t="shared" si="7" ref="B7:B11">B6+1</f>
        <v>2</v>
      </c>
      <c r="C7" s="23">
        <v>0.40347222222222223</v>
      </c>
      <c r="D7" s="24" t="s">
        <v>31</v>
      </c>
      <c r="E7" s="25"/>
      <c r="F7" s="25">
        <v>59</v>
      </c>
      <c r="G7" s="25">
        <v>144</v>
      </c>
      <c r="H7" s="26">
        <v>2</v>
      </c>
      <c r="I7" s="25" t="s">
        <v>29</v>
      </c>
      <c r="J7" s="24" t="s">
        <v>32</v>
      </c>
      <c r="K7" s="27">
        <f t="shared" si="0"/>
        <v>94.83652492225372</v>
      </c>
      <c r="L7" s="28">
        <f t="shared" si="1"/>
        <v>47.41826246112686</v>
      </c>
      <c r="N7" s="29">
        <f t="shared" si="2"/>
        <v>8.375</v>
      </c>
      <c r="O7" s="29">
        <f t="shared" si="3"/>
        <v>44.8125</v>
      </c>
      <c r="P7" s="30">
        <f t="shared" si="4"/>
        <v>0</v>
      </c>
      <c r="Q7" s="29">
        <f t="shared" si="5"/>
        <v>7.291666666666667</v>
      </c>
      <c r="R7" s="29">
        <f t="shared" si="6"/>
        <v>45.1875</v>
      </c>
    </row>
    <row r="8" spans="2:18" ht="12.75">
      <c r="B8" s="22">
        <f t="shared" si="7"/>
        <v>3</v>
      </c>
      <c r="C8" s="23">
        <v>0.4076388888888889</v>
      </c>
      <c r="D8" s="24" t="s">
        <v>33</v>
      </c>
      <c r="E8" s="25"/>
      <c r="F8" s="25">
        <v>59</v>
      </c>
      <c r="G8" s="25">
        <v>144</v>
      </c>
      <c r="H8" s="26">
        <v>2</v>
      </c>
      <c r="I8" s="25" t="s">
        <v>29</v>
      </c>
      <c r="J8" s="24" t="s">
        <v>34</v>
      </c>
      <c r="K8" s="27">
        <f t="shared" si="0"/>
        <v>37.58771162348406</v>
      </c>
      <c r="L8" s="28">
        <f t="shared" si="1"/>
        <v>18.79385581174203</v>
      </c>
      <c r="N8" s="29">
        <f t="shared" si="2"/>
        <v>7.708333333333333</v>
      </c>
      <c r="O8" s="29">
        <f t="shared" si="3"/>
        <v>45.020833333333336</v>
      </c>
      <c r="P8" s="30">
        <f t="shared" si="4"/>
        <v>0</v>
      </c>
      <c r="Q8" s="29">
        <f t="shared" si="5"/>
        <v>7.291666666666667</v>
      </c>
      <c r="R8" s="29">
        <f t="shared" si="6"/>
        <v>45.1875</v>
      </c>
    </row>
    <row r="9" spans="2:18" ht="14.25">
      <c r="B9" s="22">
        <f t="shared" si="7"/>
        <v>4</v>
      </c>
      <c r="C9" s="23">
        <v>0.4125</v>
      </c>
      <c r="D9" s="24" t="s">
        <v>35</v>
      </c>
      <c r="E9" s="25"/>
      <c r="F9" s="25">
        <v>59</v>
      </c>
      <c r="G9" s="25">
        <v>144</v>
      </c>
      <c r="H9" s="26">
        <v>2</v>
      </c>
      <c r="I9" s="25" t="s">
        <v>29</v>
      </c>
      <c r="J9" s="24" t="s">
        <v>36</v>
      </c>
      <c r="K9" s="27">
        <f t="shared" si="0"/>
        <v>64.18249448434081</v>
      </c>
      <c r="L9" s="28">
        <f t="shared" si="1"/>
        <v>32.091247242170404</v>
      </c>
      <c r="N9" s="29">
        <f t="shared" si="2"/>
        <v>7.958333333333333</v>
      </c>
      <c r="O9" s="29">
        <f t="shared" si="3"/>
        <v>44.85416666666667</v>
      </c>
      <c r="P9" s="30">
        <f t="shared" si="4"/>
        <v>0</v>
      </c>
      <c r="Q9" s="29">
        <f t="shared" si="5"/>
        <v>7.291666666666667</v>
      </c>
      <c r="R9" s="29">
        <f t="shared" si="6"/>
        <v>45.1875</v>
      </c>
    </row>
    <row r="10" spans="2:18" ht="14.25">
      <c r="B10" s="22">
        <f t="shared" si="7"/>
        <v>5</v>
      </c>
      <c r="C10" s="23">
        <v>0.4152777777777778</v>
      </c>
      <c r="D10" s="24" t="s">
        <v>37</v>
      </c>
      <c r="E10" s="25"/>
      <c r="F10" s="25">
        <v>59</v>
      </c>
      <c r="G10" s="25">
        <v>144</v>
      </c>
      <c r="H10" s="26">
        <v>2</v>
      </c>
      <c r="I10" s="25" t="s">
        <v>29</v>
      </c>
      <c r="J10" s="24" t="s">
        <v>38</v>
      </c>
      <c r="K10" s="27">
        <f t="shared" si="0"/>
        <v>150.45644704715636</v>
      </c>
      <c r="L10" s="28">
        <f t="shared" si="1"/>
        <v>75.22822352357818</v>
      </c>
      <c r="N10" s="29">
        <f t="shared" si="2"/>
        <v>9.125</v>
      </c>
      <c r="O10" s="29">
        <f t="shared" si="3"/>
        <v>45.60416666666667</v>
      </c>
      <c r="P10" s="30">
        <f t="shared" si="4"/>
        <v>0</v>
      </c>
      <c r="Q10" s="29">
        <f t="shared" si="5"/>
        <v>7.291666666666667</v>
      </c>
      <c r="R10" s="29">
        <f t="shared" si="6"/>
        <v>45.1875</v>
      </c>
    </row>
    <row r="11" spans="2:18" ht="14.25">
      <c r="B11" s="22">
        <f t="shared" si="7"/>
        <v>6</v>
      </c>
      <c r="C11" s="23" t="s">
        <v>39</v>
      </c>
      <c r="D11" s="24" t="s">
        <v>40</v>
      </c>
      <c r="E11" s="25"/>
      <c r="F11" s="25">
        <v>59</v>
      </c>
      <c r="G11" s="25">
        <v>144</v>
      </c>
      <c r="H11" s="26">
        <v>2</v>
      </c>
      <c r="I11" s="25" t="s">
        <v>29</v>
      </c>
      <c r="J11" s="24" t="s">
        <v>41</v>
      </c>
      <c r="K11" s="27">
        <f t="shared" si="0"/>
        <v>29.615862836751827</v>
      </c>
      <c r="L11" s="28">
        <f t="shared" si="1"/>
        <v>14.807931418375913</v>
      </c>
      <c r="N11" s="29">
        <f t="shared" si="2"/>
        <v>7.625</v>
      </c>
      <c r="O11" s="29">
        <f t="shared" si="3"/>
        <v>45.0625</v>
      </c>
      <c r="P11" s="30">
        <f t="shared" si="4"/>
        <v>0</v>
      </c>
      <c r="Q11" s="29">
        <f t="shared" si="5"/>
        <v>7.291666666666667</v>
      </c>
      <c r="R11" s="29">
        <f t="shared" si="6"/>
        <v>45.1875</v>
      </c>
    </row>
    <row r="12" spans="2:18" ht="14.25">
      <c r="B12" s="22">
        <v>7</v>
      </c>
      <c r="C12" s="23" t="s">
        <v>42</v>
      </c>
      <c r="D12" s="24" t="s">
        <v>40</v>
      </c>
      <c r="E12" s="25"/>
      <c r="F12" s="25">
        <v>59</v>
      </c>
      <c r="G12" s="25">
        <v>432</v>
      </c>
      <c r="H12" s="26">
        <v>2</v>
      </c>
      <c r="I12" s="25" t="s">
        <v>29</v>
      </c>
      <c r="J12" s="24" t="s">
        <v>41</v>
      </c>
      <c r="K12" s="27">
        <f t="shared" si="0"/>
        <v>29.615862836751827</v>
      </c>
      <c r="L12" s="28">
        <f t="shared" si="1"/>
        <v>14.807931418375913</v>
      </c>
      <c r="N12" s="29">
        <f t="shared" si="2"/>
        <v>7.625</v>
      </c>
      <c r="O12" s="29">
        <f t="shared" si="3"/>
        <v>45.0625</v>
      </c>
      <c r="P12" s="30">
        <f t="shared" si="4"/>
        <v>0</v>
      </c>
      <c r="Q12" s="29">
        <f t="shared" si="5"/>
        <v>7.291666666666667</v>
      </c>
      <c r="R12" s="29">
        <f t="shared" si="6"/>
        <v>45.1875</v>
      </c>
    </row>
    <row r="13" spans="2:18" ht="14.25">
      <c r="B13" s="22">
        <f aca="true" t="shared" si="8" ref="B13:B53">B12+1</f>
        <v>8</v>
      </c>
      <c r="C13" s="23" t="s">
        <v>43</v>
      </c>
      <c r="D13" s="24" t="s">
        <v>40</v>
      </c>
      <c r="E13" s="25"/>
      <c r="F13" s="25">
        <v>55</v>
      </c>
      <c r="G13" s="25">
        <v>50</v>
      </c>
      <c r="H13" s="26">
        <v>2</v>
      </c>
      <c r="I13" s="25" t="s">
        <v>29</v>
      </c>
      <c r="J13" s="24" t="s">
        <v>41</v>
      </c>
      <c r="K13" s="27">
        <f t="shared" si="0"/>
        <v>29.615862836751827</v>
      </c>
      <c r="L13" s="28">
        <f t="shared" si="1"/>
        <v>14.807931418375913</v>
      </c>
      <c r="N13" s="29">
        <f t="shared" si="2"/>
        <v>7.625</v>
      </c>
      <c r="O13" s="29">
        <f t="shared" si="3"/>
        <v>45.0625</v>
      </c>
      <c r="P13" s="30">
        <f t="shared" si="4"/>
        <v>0</v>
      </c>
      <c r="Q13" s="29">
        <f t="shared" si="5"/>
        <v>7.291666666666667</v>
      </c>
      <c r="R13" s="29">
        <f t="shared" si="6"/>
        <v>45.1875</v>
      </c>
    </row>
    <row r="14" spans="2:18" ht="14.25">
      <c r="B14" s="22">
        <f t="shared" si="8"/>
        <v>9</v>
      </c>
      <c r="C14" s="23" t="s">
        <v>44</v>
      </c>
      <c r="D14" s="24" t="s">
        <v>45</v>
      </c>
      <c r="E14" s="25"/>
      <c r="F14" s="25">
        <v>59</v>
      </c>
      <c r="G14" s="25">
        <v>144</v>
      </c>
      <c r="H14" s="26">
        <v>2</v>
      </c>
      <c r="I14" s="25" t="s">
        <v>29</v>
      </c>
      <c r="J14" s="24" t="s">
        <v>46</v>
      </c>
      <c r="K14" s="27">
        <f t="shared" si="0"/>
        <v>32.06023617608997</v>
      </c>
      <c r="L14" s="28">
        <f t="shared" si="1"/>
        <v>16.030118088044986</v>
      </c>
      <c r="N14" s="29">
        <f t="shared" si="2"/>
        <v>7.625</v>
      </c>
      <c r="O14" s="29">
        <f t="shared" si="3"/>
        <v>45.020833333333336</v>
      </c>
      <c r="P14" s="30">
        <f t="shared" si="4"/>
        <v>0</v>
      </c>
      <c r="Q14" s="29">
        <f t="shared" si="5"/>
        <v>7.291666666666667</v>
      </c>
      <c r="R14" s="29">
        <f t="shared" si="6"/>
        <v>45.1875</v>
      </c>
    </row>
    <row r="15" spans="2:18" ht="14.25">
      <c r="B15" s="22">
        <f t="shared" si="8"/>
        <v>10</v>
      </c>
      <c r="C15" s="23" t="s">
        <v>47</v>
      </c>
      <c r="D15" s="24" t="s">
        <v>45</v>
      </c>
      <c r="E15" s="25"/>
      <c r="F15" s="25">
        <v>59</v>
      </c>
      <c r="G15" s="25">
        <v>432</v>
      </c>
      <c r="H15" s="26">
        <v>2</v>
      </c>
      <c r="I15" s="25" t="s">
        <v>29</v>
      </c>
      <c r="J15" s="24" t="s">
        <v>46</v>
      </c>
      <c r="K15" s="27">
        <f t="shared" si="0"/>
        <v>32.06023617608997</v>
      </c>
      <c r="L15" s="28">
        <f t="shared" si="1"/>
        <v>16.030118088044986</v>
      </c>
      <c r="N15" s="29">
        <f t="shared" si="2"/>
        <v>7.625</v>
      </c>
      <c r="O15" s="29">
        <f t="shared" si="3"/>
        <v>45.020833333333336</v>
      </c>
      <c r="P15" s="30">
        <f t="shared" si="4"/>
        <v>0</v>
      </c>
      <c r="Q15" s="29">
        <f t="shared" si="5"/>
        <v>7.291666666666667</v>
      </c>
      <c r="R15" s="29">
        <f t="shared" si="6"/>
        <v>45.1875</v>
      </c>
    </row>
    <row r="16" spans="2:18" ht="14.25">
      <c r="B16" s="22">
        <f t="shared" si="8"/>
        <v>11</v>
      </c>
      <c r="C16" s="23" t="s">
        <v>48</v>
      </c>
      <c r="D16" s="24" t="s">
        <v>49</v>
      </c>
      <c r="E16" s="25"/>
      <c r="F16" s="25">
        <v>59</v>
      </c>
      <c r="G16" s="25">
        <v>144</v>
      </c>
      <c r="H16" s="26">
        <v>2</v>
      </c>
      <c r="I16" s="25" t="s">
        <v>29</v>
      </c>
      <c r="J16" s="24" t="s">
        <v>50</v>
      </c>
      <c r="K16" s="27">
        <f t="shared" si="0"/>
        <v>91.58038055865015</v>
      </c>
      <c r="L16" s="28">
        <f t="shared" si="1"/>
        <v>45.790190279325074</v>
      </c>
      <c r="N16" s="29">
        <f t="shared" si="2"/>
        <v>8.458333333333332</v>
      </c>
      <c r="O16" s="29">
        <f t="shared" si="3"/>
        <v>45.145833333333336</v>
      </c>
      <c r="P16" s="30">
        <f t="shared" si="4"/>
        <v>0</v>
      </c>
      <c r="Q16" s="29">
        <f t="shared" si="5"/>
        <v>7.291666666666667</v>
      </c>
      <c r="R16" s="29">
        <f t="shared" si="6"/>
        <v>45.1875</v>
      </c>
    </row>
    <row r="17" spans="2:18" ht="14.25">
      <c r="B17" s="22">
        <f t="shared" si="8"/>
        <v>12</v>
      </c>
      <c r="C17" s="23" t="s">
        <v>51</v>
      </c>
      <c r="D17" s="24" t="s">
        <v>49</v>
      </c>
      <c r="E17" s="25"/>
      <c r="F17" s="25">
        <v>57</v>
      </c>
      <c r="G17" s="25">
        <v>432</v>
      </c>
      <c r="H17" s="26">
        <v>2</v>
      </c>
      <c r="I17" s="25" t="s">
        <v>29</v>
      </c>
      <c r="J17" s="24" t="s">
        <v>50</v>
      </c>
      <c r="K17" s="27">
        <f t="shared" si="0"/>
        <v>91.58038055865015</v>
      </c>
      <c r="L17" s="28">
        <f t="shared" si="1"/>
        <v>45.790190279325074</v>
      </c>
      <c r="N17" s="29">
        <f t="shared" si="2"/>
        <v>8.458333333333332</v>
      </c>
      <c r="O17" s="29">
        <f t="shared" si="3"/>
        <v>45.145833333333336</v>
      </c>
      <c r="P17" s="30">
        <f t="shared" si="4"/>
        <v>0</v>
      </c>
      <c r="Q17" s="29">
        <f t="shared" si="5"/>
        <v>7.291666666666667</v>
      </c>
      <c r="R17" s="29">
        <f t="shared" si="6"/>
        <v>45.1875</v>
      </c>
    </row>
    <row r="18" spans="2:18" ht="14.25">
      <c r="B18" s="22">
        <f t="shared" si="8"/>
        <v>13</v>
      </c>
      <c r="C18" s="23" t="s">
        <v>52</v>
      </c>
      <c r="D18" s="24" t="s">
        <v>49</v>
      </c>
      <c r="E18" s="25"/>
      <c r="F18" s="25">
        <v>52</v>
      </c>
      <c r="G18" s="25">
        <v>50</v>
      </c>
      <c r="H18" s="26">
        <v>2</v>
      </c>
      <c r="I18" s="25" t="s">
        <v>29</v>
      </c>
      <c r="J18" s="24" t="s">
        <v>50</v>
      </c>
      <c r="K18" s="27">
        <f t="shared" si="0"/>
        <v>91.58038055865015</v>
      </c>
      <c r="L18" s="28">
        <f t="shared" si="1"/>
        <v>45.790190279325074</v>
      </c>
      <c r="N18" s="29">
        <f t="shared" si="2"/>
        <v>8.458333333333332</v>
      </c>
      <c r="O18" s="29">
        <f t="shared" si="3"/>
        <v>45.145833333333336</v>
      </c>
      <c r="P18" s="30">
        <f t="shared" si="4"/>
        <v>0</v>
      </c>
      <c r="Q18" s="29">
        <f t="shared" si="5"/>
        <v>7.291666666666667</v>
      </c>
      <c r="R18" s="29">
        <f t="shared" si="6"/>
        <v>45.1875</v>
      </c>
    </row>
    <row r="19" spans="2:18" ht="14.25">
      <c r="B19" s="22">
        <f t="shared" si="8"/>
        <v>14</v>
      </c>
      <c r="C19" s="31"/>
      <c r="D19" s="25"/>
      <c r="E19" s="25"/>
      <c r="F19" s="25"/>
      <c r="G19" s="25"/>
      <c r="H19" s="26">
        <v>2</v>
      </c>
      <c r="I19" s="25"/>
      <c r="J19" s="25"/>
      <c r="K19" s="27">
        <f t="shared" si="0"/>
        <v>0</v>
      </c>
      <c r="L19" s="28">
        <f t="shared" si="1"/>
        <v>0</v>
      </c>
      <c r="N19" s="29">
        <f t="shared" si="2"/>
        <v>-1581.375</v>
      </c>
      <c r="O19" s="29">
        <f t="shared" si="3"/>
        <v>-790.6875</v>
      </c>
      <c r="P19" s="30">
        <f t="shared" si="4"/>
        <v>0</v>
      </c>
      <c r="Q19" s="29">
        <f t="shared" si="5"/>
        <v>7.291666666666667</v>
      </c>
      <c r="R19" s="29">
        <f t="shared" si="6"/>
        <v>45.1875</v>
      </c>
    </row>
    <row r="20" spans="2:18" ht="14.25">
      <c r="B20" s="22">
        <f t="shared" si="8"/>
        <v>15</v>
      </c>
      <c r="C20" s="31"/>
      <c r="D20" s="25"/>
      <c r="E20" s="25"/>
      <c r="F20" s="25"/>
      <c r="G20" s="25"/>
      <c r="H20" s="26">
        <v>2</v>
      </c>
      <c r="I20" s="25"/>
      <c r="J20" s="25"/>
      <c r="K20" s="27">
        <f t="shared" si="0"/>
        <v>0</v>
      </c>
      <c r="L20" s="28">
        <f t="shared" si="1"/>
        <v>0</v>
      </c>
      <c r="N20" s="29">
        <f t="shared" si="2"/>
        <v>-1581.375</v>
      </c>
      <c r="O20" s="29">
        <f t="shared" si="3"/>
        <v>-790.6875</v>
      </c>
      <c r="P20" s="30">
        <f t="shared" si="4"/>
        <v>0</v>
      </c>
      <c r="Q20" s="29">
        <f t="shared" si="5"/>
        <v>7.291666666666667</v>
      </c>
      <c r="R20" s="29">
        <f t="shared" si="6"/>
        <v>45.1875</v>
      </c>
    </row>
    <row r="21" spans="2:18" ht="14.25">
      <c r="B21" s="22">
        <f t="shared" si="8"/>
        <v>16</v>
      </c>
      <c r="C21" s="31"/>
      <c r="D21" s="25"/>
      <c r="E21" s="25"/>
      <c r="F21" s="25"/>
      <c r="G21" s="25"/>
      <c r="H21" s="26">
        <v>2</v>
      </c>
      <c r="I21" s="25"/>
      <c r="J21" s="25"/>
      <c r="K21" s="27">
        <f t="shared" si="0"/>
        <v>0</v>
      </c>
      <c r="L21" s="28">
        <f t="shared" si="1"/>
        <v>0</v>
      </c>
      <c r="N21" s="29">
        <f t="shared" si="2"/>
        <v>-1581.375</v>
      </c>
      <c r="O21" s="29">
        <f t="shared" si="3"/>
        <v>-790.6875</v>
      </c>
      <c r="P21" s="30">
        <f t="shared" si="4"/>
        <v>0</v>
      </c>
      <c r="Q21" s="29">
        <f t="shared" si="5"/>
        <v>7.291666666666667</v>
      </c>
      <c r="R21" s="29">
        <f t="shared" si="6"/>
        <v>45.1875</v>
      </c>
    </row>
    <row r="22" spans="2:18" ht="14.25">
      <c r="B22" s="22">
        <f t="shared" si="8"/>
        <v>17</v>
      </c>
      <c r="C22" s="31"/>
      <c r="D22" s="25"/>
      <c r="E22" s="25"/>
      <c r="F22" s="25"/>
      <c r="G22" s="25"/>
      <c r="H22" s="26">
        <v>2</v>
      </c>
      <c r="I22" s="25"/>
      <c r="J22" s="25"/>
      <c r="K22" s="27">
        <f t="shared" si="0"/>
        <v>0</v>
      </c>
      <c r="L22" s="28">
        <f t="shared" si="1"/>
        <v>0</v>
      </c>
      <c r="N22" s="29">
        <f t="shared" si="2"/>
        <v>-1581.375</v>
      </c>
      <c r="O22" s="29">
        <f t="shared" si="3"/>
        <v>-790.6875</v>
      </c>
      <c r="P22" s="30">
        <f t="shared" si="4"/>
        <v>0</v>
      </c>
      <c r="Q22" s="29">
        <f t="shared" si="5"/>
        <v>7.291666666666667</v>
      </c>
      <c r="R22" s="29">
        <f t="shared" si="6"/>
        <v>45.1875</v>
      </c>
    </row>
    <row r="23" spans="2:18" ht="14.25">
      <c r="B23" s="22">
        <f t="shared" si="8"/>
        <v>18</v>
      </c>
      <c r="C23" s="31"/>
      <c r="D23" s="25"/>
      <c r="E23" s="25"/>
      <c r="F23" s="25"/>
      <c r="G23" s="25"/>
      <c r="H23" s="26">
        <v>2</v>
      </c>
      <c r="I23" s="25"/>
      <c r="J23" s="25"/>
      <c r="K23" s="27">
        <f t="shared" si="0"/>
        <v>0</v>
      </c>
      <c r="L23" s="28">
        <f t="shared" si="1"/>
        <v>0</v>
      </c>
      <c r="N23" s="29">
        <f t="shared" si="2"/>
        <v>-1581.375</v>
      </c>
      <c r="O23" s="29">
        <f t="shared" si="3"/>
        <v>-790.6875</v>
      </c>
      <c r="P23" s="30">
        <f t="shared" si="4"/>
        <v>0</v>
      </c>
      <c r="Q23" s="29">
        <f t="shared" si="5"/>
        <v>7.291666666666667</v>
      </c>
      <c r="R23" s="29">
        <f t="shared" si="6"/>
        <v>45.1875</v>
      </c>
    </row>
    <row r="24" spans="2:18" ht="14.25">
      <c r="B24" s="22">
        <f t="shared" si="8"/>
        <v>19</v>
      </c>
      <c r="C24" s="31"/>
      <c r="D24" s="25"/>
      <c r="E24" s="25"/>
      <c r="F24" s="25"/>
      <c r="G24" s="25"/>
      <c r="H24" s="26">
        <v>2</v>
      </c>
      <c r="I24" s="25"/>
      <c r="J24" s="25"/>
      <c r="K24" s="27">
        <f t="shared" si="0"/>
        <v>0</v>
      </c>
      <c r="L24" s="28">
        <f t="shared" si="1"/>
        <v>0</v>
      </c>
      <c r="N24" s="29">
        <f t="shared" si="2"/>
        <v>-1581.375</v>
      </c>
      <c r="O24" s="29">
        <f t="shared" si="3"/>
        <v>-790.6875</v>
      </c>
      <c r="P24" s="30">
        <f t="shared" si="4"/>
        <v>0</v>
      </c>
      <c r="Q24" s="29">
        <f t="shared" si="5"/>
        <v>7.291666666666667</v>
      </c>
      <c r="R24" s="29">
        <f t="shared" si="6"/>
        <v>45.1875</v>
      </c>
    </row>
    <row r="25" spans="2:18" ht="14.25">
      <c r="B25" s="22">
        <f t="shared" si="8"/>
        <v>20</v>
      </c>
      <c r="C25" s="31"/>
      <c r="D25" s="25"/>
      <c r="E25" s="25"/>
      <c r="F25" s="25"/>
      <c r="G25" s="25"/>
      <c r="H25" s="26">
        <v>2</v>
      </c>
      <c r="I25" s="25"/>
      <c r="J25" s="25"/>
      <c r="K25" s="27">
        <f t="shared" si="0"/>
        <v>0</v>
      </c>
      <c r="L25" s="28">
        <f t="shared" si="1"/>
        <v>0</v>
      </c>
      <c r="N25" s="29">
        <f t="shared" si="2"/>
        <v>-1581.375</v>
      </c>
      <c r="O25" s="29">
        <f t="shared" si="3"/>
        <v>-790.6875</v>
      </c>
      <c r="P25" s="30">
        <f t="shared" si="4"/>
        <v>0</v>
      </c>
      <c r="Q25" s="29">
        <f t="shared" si="5"/>
        <v>7.291666666666667</v>
      </c>
      <c r="R25" s="29">
        <f t="shared" si="6"/>
        <v>45.1875</v>
      </c>
    </row>
    <row r="26" spans="2:18" ht="14.25">
      <c r="B26" s="22">
        <f t="shared" si="8"/>
        <v>21</v>
      </c>
      <c r="C26" s="31"/>
      <c r="D26" s="25"/>
      <c r="E26" s="25"/>
      <c r="F26" s="25"/>
      <c r="G26" s="25"/>
      <c r="H26" s="26">
        <v>2</v>
      </c>
      <c r="I26" s="25"/>
      <c r="J26" s="25"/>
      <c r="K26" s="27">
        <f t="shared" si="0"/>
        <v>0</v>
      </c>
      <c r="L26" s="28">
        <f t="shared" si="1"/>
        <v>0</v>
      </c>
      <c r="N26" s="29">
        <f t="shared" si="2"/>
        <v>-1581.375</v>
      </c>
      <c r="O26" s="29">
        <f t="shared" si="3"/>
        <v>-790.6875</v>
      </c>
      <c r="P26" s="30">
        <f t="shared" si="4"/>
        <v>0</v>
      </c>
      <c r="Q26" s="29">
        <f t="shared" si="5"/>
        <v>7.291666666666667</v>
      </c>
      <c r="R26" s="29">
        <f t="shared" si="6"/>
        <v>45.1875</v>
      </c>
    </row>
    <row r="27" spans="2:18" ht="14.25">
      <c r="B27" s="22">
        <f t="shared" si="8"/>
        <v>22</v>
      </c>
      <c r="C27" s="31"/>
      <c r="D27" s="25"/>
      <c r="E27" s="25"/>
      <c r="F27" s="25"/>
      <c r="G27" s="25"/>
      <c r="H27" s="26">
        <v>2</v>
      </c>
      <c r="I27" s="25"/>
      <c r="J27" s="25"/>
      <c r="K27" s="27">
        <f t="shared" si="0"/>
        <v>0</v>
      </c>
      <c r="L27" s="28">
        <f t="shared" si="1"/>
        <v>0</v>
      </c>
      <c r="N27" s="29">
        <f t="shared" si="2"/>
        <v>-1581.375</v>
      </c>
      <c r="O27" s="29">
        <f t="shared" si="3"/>
        <v>-790.6875</v>
      </c>
      <c r="P27" s="30">
        <f t="shared" si="4"/>
        <v>0</v>
      </c>
      <c r="Q27" s="29">
        <f t="shared" si="5"/>
        <v>7.291666666666667</v>
      </c>
      <c r="R27" s="29">
        <f t="shared" si="6"/>
        <v>45.1875</v>
      </c>
    </row>
    <row r="28" spans="2:18" ht="14.25">
      <c r="B28" s="22">
        <f t="shared" si="8"/>
        <v>23</v>
      </c>
      <c r="C28" s="31"/>
      <c r="D28" s="25"/>
      <c r="E28" s="25"/>
      <c r="F28" s="25"/>
      <c r="G28" s="25"/>
      <c r="H28" s="26">
        <v>2</v>
      </c>
      <c r="I28" s="25"/>
      <c r="J28" s="25"/>
      <c r="K28" s="27">
        <f t="shared" si="0"/>
        <v>0</v>
      </c>
      <c r="L28" s="28">
        <f t="shared" si="1"/>
        <v>0</v>
      </c>
      <c r="N28" s="29">
        <f t="shared" si="2"/>
        <v>-1581.375</v>
      </c>
      <c r="O28" s="29">
        <f t="shared" si="3"/>
        <v>-790.6875</v>
      </c>
      <c r="P28" s="30">
        <f t="shared" si="4"/>
        <v>0</v>
      </c>
      <c r="Q28" s="29">
        <f t="shared" si="5"/>
        <v>7.291666666666667</v>
      </c>
      <c r="R28" s="29">
        <f t="shared" si="6"/>
        <v>45.1875</v>
      </c>
    </row>
    <row r="29" spans="2:18" ht="14.25">
      <c r="B29" s="22">
        <f t="shared" si="8"/>
        <v>24</v>
      </c>
      <c r="C29" s="31"/>
      <c r="D29" s="25"/>
      <c r="E29" s="25"/>
      <c r="F29" s="25"/>
      <c r="G29" s="25"/>
      <c r="H29" s="26">
        <v>2</v>
      </c>
      <c r="I29" s="25"/>
      <c r="J29" s="25"/>
      <c r="K29" s="27">
        <f t="shared" si="0"/>
        <v>0</v>
      </c>
      <c r="L29" s="28">
        <f t="shared" si="1"/>
        <v>0</v>
      </c>
      <c r="N29" s="29">
        <f t="shared" si="2"/>
        <v>-1581.375</v>
      </c>
      <c r="O29" s="29">
        <f t="shared" si="3"/>
        <v>-790.6875</v>
      </c>
      <c r="P29" s="30">
        <f t="shared" si="4"/>
        <v>0</v>
      </c>
      <c r="Q29" s="29">
        <f t="shared" si="5"/>
        <v>7.291666666666667</v>
      </c>
      <c r="R29" s="29">
        <f t="shared" si="6"/>
        <v>45.1875</v>
      </c>
    </row>
    <row r="30" spans="2:18" ht="14.25">
      <c r="B30" s="22">
        <f t="shared" si="8"/>
        <v>25</v>
      </c>
      <c r="C30" s="31"/>
      <c r="D30" s="25"/>
      <c r="E30" s="25"/>
      <c r="F30" s="25"/>
      <c r="G30" s="25"/>
      <c r="H30" s="26">
        <v>2</v>
      </c>
      <c r="I30" s="25"/>
      <c r="J30" s="25"/>
      <c r="K30" s="27">
        <f t="shared" si="0"/>
        <v>0</v>
      </c>
      <c r="L30" s="28">
        <f t="shared" si="1"/>
        <v>0</v>
      </c>
      <c r="N30" s="29">
        <f t="shared" si="2"/>
        <v>-1581.375</v>
      </c>
      <c r="O30" s="29">
        <f t="shared" si="3"/>
        <v>-790.6875</v>
      </c>
      <c r="P30" s="30">
        <f t="shared" si="4"/>
        <v>0</v>
      </c>
      <c r="Q30" s="29">
        <f t="shared" si="5"/>
        <v>7.291666666666667</v>
      </c>
      <c r="R30" s="29">
        <f t="shared" si="6"/>
        <v>45.1875</v>
      </c>
    </row>
    <row r="31" spans="2:18" ht="14.25">
      <c r="B31" s="22">
        <f t="shared" si="8"/>
        <v>26</v>
      </c>
      <c r="C31" s="31"/>
      <c r="D31" s="25"/>
      <c r="E31" s="25"/>
      <c r="F31" s="25"/>
      <c r="G31" s="25"/>
      <c r="H31" s="26">
        <v>2</v>
      </c>
      <c r="I31" s="25"/>
      <c r="J31" s="25"/>
      <c r="K31" s="27">
        <f t="shared" si="0"/>
        <v>0</v>
      </c>
      <c r="L31" s="28">
        <f t="shared" si="1"/>
        <v>0</v>
      </c>
      <c r="N31" s="29">
        <f t="shared" si="2"/>
        <v>-1581.375</v>
      </c>
      <c r="O31" s="29">
        <f t="shared" si="3"/>
        <v>-790.6875</v>
      </c>
      <c r="P31" s="30">
        <f t="shared" si="4"/>
        <v>0</v>
      </c>
      <c r="Q31" s="29">
        <f t="shared" si="5"/>
        <v>7.291666666666667</v>
      </c>
      <c r="R31" s="29">
        <f t="shared" si="6"/>
        <v>45.1875</v>
      </c>
    </row>
    <row r="32" spans="2:18" ht="14.25">
      <c r="B32" s="22">
        <f t="shared" si="8"/>
        <v>27</v>
      </c>
      <c r="C32" s="31"/>
      <c r="D32" s="25"/>
      <c r="E32" s="25"/>
      <c r="F32" s="25"/>
      <c r="G32" s="25"/>
      <c r="H32" s="26">
        <v>2</v>
      </c>
      <c r="I32" s="25"/>
      <c r="J32" s="25"/>
      <c r="K32" s="27">
        <f t="shared" si="0"/>
        <v>0</v>
      </c>
      <c r="L32" s="28">
        <f t="shared" si="1"/>
        <v>0</v>
      </c>
      <c r="N32" s="29">
        <f t="shared" si="2"/>
        <v>-1581.375</v>
      </c>
      <c r="O32" s="29">
        <f t="shared" si="3"/>
        <v>-790.6875</v>
      </c>
      <c r="P32" s="30">
        <f t="shared" si="4"/>
        <v>0</v>
      </c>
      <c r="Q32" s="29">
        <f t="shared" si="5"/>
        <v>7.291666666666667</v>
      </c>
      <c r="R32" s="29">
        <f t="shared" si="6"/>
        <v>45.1875</v>
      </c>
    </row>
    <row r="33" spans="2:18" ht="14.25">
      <c r="B33" s="22">
        <f t="shared" si="8"/>
        <v>28</v>
      </c>
      <c r="C33" s="31"/>
      <c r="D33" s="25"/>
      <c r="E33" s="25"/>
      <c r="F33" s="25"/>
      <c r="G33" s="25"/>
      <c r="H33" s="26">
        <v>2</v>
      </c>
      <c r="I33" s="25"/>
      <c r="J33" s="25"/>
      <c r="K33" s="27">
        <f t="shared" si="0"/>
        <v>0</v>
      </c>
      <c r="L33" s="28">
        <f t="shared" si="1"/>
        <v>0</v>
      </c>
      <c r="N33" s="29">
        <f t="shared" si="2"/>
        <v>-1581.375</v>
      </c>
      <c r="O33" s="29">
        <f t="shared" si="3"/>
        <v>-790.6875</v>
      </c>
      <c r="P33" s="30">
        <f t="shared" si="4"/>
        <v>0</v>
      </c>
      <c r="Q33" s="29">
        <f t="shared" si="5"/>
        <v>7.291666666666667</v>
      </c>
      <c r="R33" s="29">
        <f t="shared" si="6"/>
        <v>45.1875</v>
      </c>
    </row>
    <row r="34" spans="2:18" ht="14.25">
      <c r="B34" s="22">
        <f t="shared" si="8"/>
        <v>29</v>
      </c>
      <c r="C34" s="31"/>
      <c r="D34" s="25"/>
      <c r="E34" s="25"/>
      <c r="F34" s="25"/>
      <c r="G34" s="25"/>
      <c r="H34" s="26">
        <v>2</v>
      </c>
      <c r="I34" s="25"/>
      <c r="J34" s="25"/>
      <c r="K34" s="27">
        <f t="shared" si="0"/>
        <v>0</v>
      </c>
      <c r="L34" s="28">
        <f t="shared" si="1"/>
        <v>0</v>
      </c>
      <c r="N34" s="29">
        <f t="shared" si="2"/>
        <v>-1581.375</v>
      </c>
      <c r="O34" s="29">
        <f t="shared" si="3"/>
        <v>-790.6875</v>
      </c>
      <c r="P34" s="30">
        <f t="shared" si="4"/>
        <v>0</v>
      </c>
      <c r="Q34" s="29">
        <f t="shared" si="5"/>
        <v>7.291666666666667</v>
      </c>
      <c r="R34" s="29">
        <f t="shared" si="6"/>
        <v>45.1875</v>
      </c>
    </row>
    <row r="35" spans="2:18" ht="14.25">
      <c r="B35" s="22">
        <f t="shared" si="8"/>
        <v>30</v>
      </c>
      <c r="C35" s="31"/>
      <c r="D35" s="25"/>
      <c r="E35" s="25"/>
      <c r="F35" s="25"/>
      <c r="G35" s="25"/>
      <c r="H35" s="26">
        <v>2</v>
      </c>
      <c r="I35" s="25"/>
      <c r="J35" s="25"/>
      <c r="K35" s="27">
        <f t="shared" si="0"/>
        <v>0</v>
      </c>
      <c r="L35" s="28">
        <f t="shared" si="1"/>
        <v>0</v>
      </c>
      <c r="N35" s="29">
        <f t="shared" si="2"/>
        <v>-1581.375</v>
      </c>
      <c r="O35" s="29">
        <f t="shared" si="3"/>
        <v>-790.6875</v>
      </c>
      <c r="P35" s="30">
        <f t="shared" si="4"/>
        <v>0</v>
      </c>
      <c r="Q35" s="29">
        <f t="shared" si="5"/>
        <v>7.291666666666667</v>
      </c>
      <c r="R35" s="29">
        <f t="shared" si="6"/>
        <v>45.1875</v>
      </c>
    </row>
    <row r="36" spans="2:18" ht="14.25">
      <c r="B36" s="22">
        <f t="shared" si="8"/>
        <v>31</v>
      </c>
      <c r="C36" s="31"/>
      <c r="D36" s="25"/>
      <c r="E36" s="25"/>
      <c r="F36" s="25"/>
      <c r="G36" s="25"/>
      <c r="H36" s="26">
        <v>1</v>
      </c>
      <c r="I36" s="25"/>
      <c r="J36" s="25"/>
      <c r="K36" s="27">
        <f t="shared" si="0"/>
        <v>0</v>
      </c>
      <c r="L36" s="28">
        <f t="shared" si="1"/>
        <v>0</v>
      </c>
      <c r="N36" s="29">
        <f t="shared" si="2"/>
        <v>-1581.375</v>
      </c>
      <c r="O36" s="29">
        <f t="shared" si="3"/>
        <v>-790.6875</v>
      </c>
      <c r="P36" s="30">
        <f t="shared" si="4"/>
        <v>0</v>
      </c>
      <c r="Q36" s="29">
        <f t="shared" si="5"/>
        <v>7.291666666666667</v>
      </c>
      <c r="R36" s="29">
        <f t="shared" si="6"/>
        <v>45.1875</v>
      </c>
    </row>
    <row r="37" spans="2:18" ht="14.25">
      <c r="B37" s="22">
        <f t="shared" si="8"/>
        <v>32</v>
      </c>
      <c r="C37" s="31"/>
      <c r="D37" s="25"/>
      <c r="E37" s="25"/>
      <c r="F37" s="25"/>
      <c r="G37" s="25"/>
      <c r="H37" s="26">
        <v>1</v>
      </c>
      <c r="I37" s="25"/>
      <c r="J37" s="25"/>
      <c r="K37" s="27">
        <f t="shared" si="0"/>
        <v>0</v>
      </c>
      <c r="L37" s="28">
        <f t="shared" si="1"/>
        <v>0</v>
      </c>
      <c r="N37" s="29">
        <f t="shared" si="2"/>
        <v>-1581.375</v>
      </c>
      <c r="O37" s="29">
        <f t="shared" si="3"/>
        <v>-790.6875</v>
      </c>
      <c r="P37" s="30">
        <f t="shared" si="4"/>
        <v>0</v>
      </c>
      <c r="Q37" s="29">
        <f t="shared" si="5"/>
        <v>7.291666666666667</v>
      </c>
      <c r="R37" s="29">
        <f t="shared" si="6"/>
        <v>45.1875</v>
      </c>
    </row>
    <row r="38" spans="2:18" ht="14.25">
      <c r="B38" s="22">
        <f t="shared" si="8"/>
        <v>33</v>
      </c>
      <c r="C38" s="31"/>
      <c r="D38" s="25"/>
      <c r="E38" s="25"/>
      <c r="F38" s="25"/>
      <c r="G38" s="25"/>
      <c r="H38" s="26">
        <v>1</v>
      </c>
      <c r="I38" s="25"/>
      <c r="J38" s="25"/>
      <c r="K38" s="27">
        <f t="shared" si="0"/>
        <v>0</v>
      </c>
      <c r="L38" s="28">
        <f t="shared" si="1"/>
        <v>0</v>
      </c>
      <c r="N38" s="29">
        <f t="shared" si="2"/>
        <v>-1581.375</v>
      </c>
      <c r="O38" s="29">
        <f t="shared" si="3"/>
        <v>-790.6875</v>
      </c>
      <c r="P38" s="30">
        <f t="shared" si="4"/>
        <v>0</v>
      </c>
      <c r="Q38" s="29">
        <f t="shared" si="5"/>
        <v>7.291666666666667</v>
      </c>
      <c r="R38" s="29">
        <f t="shared" si="6"/>
        <v>45.1875</v>
      </c>
    </row>
    <row r="39" spans="2:18" ht="14.25">
      <c r="B39" s="22">
        <f t="shared" si="8"/>
        <v>34</v>
      </c>
      <c r="C39" s="31"/>
      <c r="D39" s="25"/>
      <c r="E39" s="25"/>
      <c r="F39" s="25"/>
      <c r="G39" s="25"/>
      <c r="H39" s="26">
        <v>1</v>
      </c>
      <c r="I39" s="25"/>
      <c r="J39" s="25"/>
      <c r="K39" s="27">
        <f t="shared" si="0"/>
        <v>0</v>
      </c>
      <c r="L39" s="28">
        <f t="shared" si="1"/>
        <v>0</v>
      </c>
      <c r="N39" s="29">
        <f t="shared" si="2"/>
        <v>-1581.375</v>
      </c>
      <c r="O39" s="29">
        <f t="shared" si="3"/>
        <v>-790.6875</v>
      </c>
      <c r="P39" s="30">
        <f t="shared" si="4"/>
        <v>0</v>
      </c>
      <c r="Q39" s="29">
        <f t="shared" si="5"/>
        <v>7.291666666666667</v>
      </c>
      <c r="R39" s="29">
        <f t="shared" si="6"/>
        <v>45.1875</v>
      </c>
    </row>
    <row r="40" spans="2:18" ht="14.25">
      <c r="B40" s="22">
        <f t="shared" si="8"/>
        <v>35</v>
      </c>
      <c r="C40" s="31"/>
      <c r="D40" s="25"/>
      <c r="E40" s="25"/>
      <c r="F40" s="25"/>
      <c r="G40" s="25"/>
      <c r="H40" s="26">
        <v>1</v>
      </c>
      <c r="I40" s="25"/>
      <c r="J40" s="25"/>
      <c r="K40" s="27">
        <f t="shared" si="0"/>
        <v>0</v>
      </c>
      <c r="L40" s="28">
        <f t="shared" si="1"/>
        <v>0</v>
      </c>
      <c r="N40" s="29">
        <f t="shared" si="2"/>
        <v>-1581.375</v>
      </c>
      <c r="O40" s="29">
        <f t="shared" si="3"/>
        <v>-790.6875</v>
      </c>
      <c r="P40" s="30">
        <f t="shared" si="4"/>
        <v>0</v>
      </c>
      <c r="Q40" s="29">
        <f t="shared" si="5"/>
        <v>7.291666666666667</v>
      </c>
      <c r="R40" s="29">
        <f t="shared" si="6"/>
        <v>45.1875</v>
      </c>
    </row>
    <row r="41" spans="2:18" ht="14.25">
      <c r="B41" s="22">
        <f t="shared" si="8"/>
        <v>36</v>
      </c>
      <c r="C41" s="31"/>
      <c r="D41" s="25"/>
      <c r="E41" s="25"/>
      <c r="F41" s="25"/>
      <c r="G41" s="25"/>
      <c r="H41" s="26">
        <v>1</v>
      </c>
      <c r="I41" s="25"/>
      <c r="J41" s="25"/>
      <c r="K41" s="27">
        <f t="shared" si="0"/>
        <v>0</v>
      </c>
      <c r="L41" s="28">
        <f t="shared" si="1"/>
        <v>0</v>
      </c>
      <c r="N41" s="29">
        <f t="shared" si="2"/>
        <v>-1581.375</v>
      </c>
      <c r="O41" s="29">
        <f t="shared" si="3"/>
        <v>-790.6875</v>
      </c>
      <c r="P41" s="30">
        <f t="shared" si="4"/>
        <v>0</v>
      </c>
      <c r="Q41" s="29">
        <f t="shared" si="5"/>
        <v>7.291666666666667</v>
      </c>
      <c r="R41" s="29">
        <f t="shared" si="6"/>
        <v>45.1875</v>
      </c>
    </row>
    <row r="42" spans="2:18" ht="14.25">
      <c r="B42" s="22">
        <f t="shared" si="8"/>
        <v>37</v>
      </c>
      <c r="C42" s="31"/>
      <c r="D42" s="25"/>
      <c r="E42" s="25"/>
      <c r="F42" s="25"/>
      <c r="G42" s="25"/>
      <c r="H42" s="26">
        <v>1</v>
      </c>
      <c r="I42" s="25"/>
      <c r="J42" s="25"/>
      <c r="K42" s="27">
        <f t="shared" si="0"/>
        <v>0</v>
      </c>
      <c r="L42" s="28">
        <f t="shared" si="1"/>
        <v>0</v>
      </c>
      <c r="N42" s="29">
        <f t="shared" si="2"/>
        <v>-1581.375</v>
      </c>
      <c r="O42" s="29">
        <f t="shared" si="3"/>
        <v>-790.6875</v>
      </c>
      <c r="P42" s="30">
        <f t="shared" si="4"/>
        <v>0</v>
      </c>
      <c r="Q42" s="29">
        <f t="shared" si="5"/>
        <v>7.291666666666667</v>
      </c>
      <c r="R42" s="29">
        <f t="shared" si="6"/>
        <v>45.1875</v>
      </c>
    </row>
    <row r="43" spans="2:18" ht="14.25">
      <c r="B43" s="22">
        <f t="shared" si="8"/>
        <v>38</v>
      </c>
      <c r="C43" s="31"/>
      <c r="D43" s="25"/>
      <c r="E43" s="25"/>
      <c r="F43" s="25"/>
      <c r="G43" s="25"/>
      <c r="H43" s="26">
        <v>1</v>
      </c>
      <c r="I43" s="25"/>
      <c r="J43" s="25"/>
      <c r="K43" s="27">
        <f t="shared" si="0"/>
        <v>0</v>
      </c>
      <c r="L43" s="28">
        <f t="shared" si="1"/>
        <v>0</v>
      </c>
      <c r="N43" s="29">
        <f t="shared" si="2"/>
        <v>-1581.375</v>
      </c>
      <c r="O43" s="29">
        <f t="shared" si="3"/>
        <v>-790.6875</v>
      </c>
      <c r="P43" s="30">
        <f t="shared" si="4"/>
        <v>0</v>
      </c>
      <c r="Q43" s="29">
        <f t="shared" si="5"/>
        <v>7.291666666666667</v>
      </c>
      <c r="R43" s="29">
        <f t="shared" si="6"/>
        <v>45.1875</v>
      </c>
    </row>
    <row r="44" spans="2:18" ht="14.25">
      <c r="B44" s="22">
        <f t="shared" si="8"/>
        <v>39</v>
      </c>
      <c r="C44" s="31"/>
      <c r="D44" s="25"/>
      <c r="E44" s="25"/>
      <c r="F44" s="25"/>
      <c r="G44" s="25"/>
      <c r="H44" s="26">
        <v>1</v>
      </c>
      <c r="I44" s="25"/>
      <c r="J44" s="25"/>
      <c r="K44" s="27">
        <f t="shared" si="0"/>
        <v>0</v>
      </c>
      <c r="L44" s="28">
        <f t="shared" si="1"/>
        <v>0</v>
      </c>
      <c r="N44" s="29">
        <f t="shared" si="2"/>
        <v>-1581.375</v>
      </c>
      <c r="O44" s="29">
        <f t="shared" si="3"/>
        <v>-790.6875</v>
      </c>
      <c r="P44" s="30">
        <f t="shared" si="4"/>
        <v>0</v>
      </c>
      <c r="Q44" s="29">
        <f t="shared" si="5"/>
        <v>7.291666666666667</v>
      </c>
      <c r="R44" s="29">
        <f t="shared" si="6"/>
        <v>45.1875</v>
      </c>
    </row>
    <row r="45" spans="2:18" ht="14.25">
      <c r="B45" s="22">
        <f t="shared" si="8"/>
        <v>40</v>
      </c>
      <c r="C45" s="31"/>
      <c r="D45" s="25"/>
      <c r="E45" s="25"/>
      <c r="F45" s="25"/>
      <c r="G45" s="25"/>
      <c r="H45" s="26">
        <v>1</v>
      </c>
      <c r="I45" s="25"/>
      <c r="J45" s="25"/>
      <c r="K45" s="27">
        <f t="shared" si="0"/>
        <v>0</v>
      </c>
      <c r="L45" s="28">
        <f t="shared" si="1"/>
        <v>0</v>
      </c>
      <c r="N45" s="29">
        <f t="shared" si="2"/>
        <v>-1581.375</v>
      </c>
      <c r="O45" s="29">
        <f t="shared" si="3"/>
        <v>-790.6875</v>
      </c>
      <c r="P45" s="30">
        <f t="shared" si="4"/>
        <v>0</v>
      </c>
      <c r="Q45" s="29">
        <f t="shared" si="5"/>
        <v>7.291666666666667</v>
      </c>
      <c r="R45" s="29">
        <f t="shared" si="6"/>
        <v>45.1875</v>
      </c>
    </row>
    <row r="46" spans="2:18" ht="14.25">
      <c r="B46" s="22">
        <f t="shared" si="8"/>
        <v>41</v>
      </c>
      <c r="C46" s="31"/>
      <c r="D46" s="25"/>
      <c r="E46" s="25"/>
      <c r="F46" s="25"/>
      <c r="G46" s="25"/>
      <c r="H46" s="26">
        <v>1</v>
      </c>
      <c r="I46" s="25"/>
      <c r="J46" s="25"/>
      <c r="K46" s="27">
        <f t="shared" si="0"/>
        <v>0</v>
      </c>
      <c r="L46" s="28">
        <f t="shared" si="1"/>
        <v>0</v>
      </c>
      <c r="N46" s="29">
        <f t="shared" si="2"/>
        <v>-1581.375</v>
      </c>
      <c r="O46" s="29">
        <f t="shared" si="3"/>
        <v>-790.6875</v>
      </c>
      <c r="P46" s="30">
        <f t="shared" si="4"/>
        <v>0</v>
      </c>
      <c r="Q46" s="29">
        <f t="shared" si="5"/>
        <v>7.291666666666667</v>
      </c>
      <c r="R46" s="29">
        <f t="shared" si="6"/>
        <v>45.1875</v>
      </c>
    </row>
    <row r="47" spans="2:18" ht="14.25">
      <c r="B47" s="22">
        <f t="shared" si="8"/>
        <v>42</v>
      </c>
      <c r="C47" s="31"/>
      <c r="D47" s="25"/>
      <c r="E47" s="25"/>
      <c r="F47" s="25"/>
      <c r="G47" s="25"/>
      <c r="H47" s="26">
        <v>1</v>
      </c>
      <c r="I47" s="25"/>
      <c r="J47" s="25"/>
      <c r="K47" s="27">
        <f t="shared" si="0"/>
        <v>0</v>
      </c>
      <c r="L47" s="28">
        <f t="shared" si="1"/>
        <v>0</v>
      </c>
      <c r="N47" s="29">
        <f t="shared" si="2"/>
        <v>-1581.375</v>
      </c>
      <c r="O47" s="29">
        <f t="shared" si="3"/>
        <v>-790.6875</v>
      </c>
      <c r="P47" s="30">
        <f t="shared" si="4"/>
        <v>0</v>
      </c>
      <c r="Q47" s="29">
        <f t="shared" si="5"/>
        <v>7.291666666666667</v>
      </c>
      <c r="R47" s="29">
        <f t="shared" si="6"/>
        <v>45.1875</v>
      </c>
    </row>
    <row r="48" spans="2:18" ht="14.25">
      <c r="B48" s="22">
        <f t="shared" si="8"/>
        <v>43</v>
      </c>
      <c r="C48" s="31"/>
      <c r="D48" s="25"/>
      <c r="E48" s="25"/>
      <c r="F48" s="25"/>
      <c r="G48" s="25"/>
      <c r="H48" s="26">
        <v>1</v>
      </c>
      <c r="I48" s="25"/>
      <c r="J48" s="25"/>
      <c r="K48" s="27">
        <f t="shared" si="0"/>
        <v>0</v>
      </c>
      <c r="L48" s="28">
        <f t="shared" si="1"/>
        <v>0</v>
      </c>
      <c r="N48" s="29">
        <f t="shared" si="2"/>
        <v>-1581.375</v>
      </c>
      <c r="O48" s="29">
        <f t="shared" si="3"/>
        <v>-790.6875</v>
      </c>
      <c r="P48" s="30">
        <f t="shared" si="4"/>
        <v>0</v>
      </c>
      <c r="Q48" s="29">
        <f t="shared" si="5"/>
        <v>7.291666666666667</v>
      </c>
      <c r="R48" s="29">
        <f t="shared" si="6"/>
        <v>45.1875</v>
      </c>
    </row>
    <row r="49" spans="2:18" ht="14.25">
      <c r="B49" s="22">
        <f t="shared" si="8"/>
        <v>44</v>
      </c>
      <c r="C49" s="31"/>
      <c r="D49" s="25"/>
      <c r="E49" s="25"/>
      <c r="F49" s="25"/>
      <c r="G49" s="25"/>
      <c r="H49" s="26">
        <v>1</v>
      </c>
      <c r="I49" s="25"/>
      <c r="J49" s="25"/>
      <c r="K49" s="27">
        <f t="shared" si="0"/>
        <v>0</v>
      </c>
      <c r="L49" s="28">
        <f t="shared" si="1"/>
        <v>0</v>
      </c>
      <c r="N49" s="29">
        <f t="shared" si="2"/>
        <v>-1581.375</v>
      </c>
      <c r="O49" s="29">
        <f t="shared" si="3"/>
        <v>-790.6875</v>
      </c>
      <c r="P49" s="30">
        <f t="shared" si="4"/>
        <v>0</v>
      </c>
      <c r="Q49" s="29">
        <f t="shared" si="5"/>
        <v>7.291666666666667</v>
      </c>
      <c r="R49" s="29">
        <f t="shared" si="6"/>
        <v>45.1875</v>
      </c>
    </row>
    <row r="50" spans="2:18" ht="14.25">
      <c r="B50" s="22">
        <f t="shared" si="8"/>
        <v>45</v>
      </c>
      <c r="C50" s="31"/>
      <c r="D50" s="25"/>
      <c r="E50" s="25"/>
      <c r="F50" s="25"/>
      <c r="G50" s="25"/>
      <c r="H50" s="26">
        <v>1</v>
      </c>
      <c r="I50" s="25"/>
      <c r="J50" s="25"/>
      <c r="K50" s="27">
        <f t="shared" si="0"/>
        <v>0</v>
      </c>
      <c r="L50" s="28">
        <f t="shared" si="1"/>
        <v>0</v>
      </c>
      <c r="N50" s="29">
        <f t="shared" si="2"/>
        <v>-1581.375</v>
      </c>
      <c r="O50" s="29">
        <f t="shared" si="3"/>
        <v>-790.6875</v>
      </c>
      <c r="P50" s="30">
        <f t="shared" si="4"/>
        <v>0</v>
      </c>
      <c r="Q50" s="29">
        <f t="shared" si="5"/>
        <v>7.291666666666667</v>
      </c>
      <c r="R50" s="29">
        <f t="shared" si="6"/>
        <v>45.1875</v>
      </c>
    </row>
    <row r="51" spans="2:18" ht="14.25">
      <c r="B51" s="22">
        <f t="shared" si="8"/>
        <v>46</v>
      </c>
      <c r="C51" s="31"/>
      <c r="D51" s="25"/>
      <c r="E51" s="25"/>
      <c r="F51" s="25"/>
      <c r="G51" s="25"/>
      <c r="H51" s="26">
        <v>1</v>
      </c>
      <c r="I51" s="25"/>
      <c r="J51" s="25"/>
      <c r="K51" s="27">
        <f t="shared" si="0"/>
        <v>0</v>
      </c>
      <c r="L51" s="28">
        <f t="shared" si="1"/>
        <v>0</v>
      </c>
      <c r="N51" s="29">
        <f t="shared" si="2"/>
        <v>-1581.375</v>
      </c>
      <c r="O51" s="29">
        <f t="shared" si="3"/>
        <v>-790.6875</v>
      </c>
      <c r="P51" s="30">
        <f t="shared" si="4"/>
        <v>0</v>
      </c>
      <c r="Q51" s="29">
        <f t="shared" si="5"/>
        <v>7.291666666666667</v>
      </c>
      <c r="R51" s="29">
        <f t="shared" si="6"/>
        <v>45.1875</v>
      </c>
    </row>
    <row r="52" spans="2:18" ht="14.25">
      <c r="B52" s="22">
        <f t="shared" si="8"/>
        <v>47</v>
      </c>
      <c r="C52" s="31"/>
      <c r="D52" s="25"/>
      <c r="E52" s="25"/>
      <c r="F52" s="25"/>
      <c r="G52" s="25"/>
      <c r="H52" s="26">
        <v>1</v>
      </c>
      <c r="I52" s="25"/>
      <c r="J52" s="25"/>
      <c r="K52" s="27">
        <f t="shared" si="0"/>
        <v>0</v>
      </c>
      <c r="L52" s="28">
        <f t="shared" si="1"/>
        <v>0</v>
      </c>
      <c r="N52" s="29">
        <f t="shared" si="2"/>
        <v>-1581.375</v>
      </c>
      <c r="O52" s="29">
        <f t="shared" si="3"/>
        <v>-790.6875</v>
      </c>
      <c r="P52" s="30">
        <f t="shared" si="4"/>
        <v>0</v>
      </c>
      <c r="Q52" s="29">
        <f t="shared" si="5"/>
        <v>7.291666666666667</v>
      </c>
      <c r="R52" s="29">
        <f t="shared" si="6"/>
        <v>45.1875</v>
      </c>
    </row>
    <row r="53" spans="2:18" ht="14.25">
      <c r="B53" s="22">
        <f t="shared" si="8"/>
        <v>48</v>
      </c>
      <c r="C53" s="31"/>
      <c r="D53" s="25"/>
      <c r="E53" s="25"/>
      <c r="F53" s="25"/>
      <c r="G53" s="25"/>
      <c r="H53" s="26">
        <v>1</v>
      </c>
      <c r="I53" s="25"/>
      <c r="J53" s="25"/>
      <c r="K53" s="27">
        <f t="shared" si="0"/>
        <v>0</v>
      </c>
      <c r="L53" s="28">
        <f t="shared" si="1"/>
        <v>0</v>
      </c>
      <c r="N53" s="29">
        <f t="shared" si="2"/>
        <v>-1581.375</v>
      </c>
      <c r="O53" s="29">
        <f t="shared" si="3"/>
        <v>-790.6875</v>
      </c>
      <c r="P53" s="30">
        <f t="shared" si="4"/>
        <v>0</v>
      </c>
      <c r="Q53" s="29">
        <f t="shared" si="5"/>
        <v>7.291666666666667</v>
      </c>
      <c r="R53" s="29">
        <f t="shared" si="6"/>
        <v>45.1875</v>
      </c>
    </row>
    <row r="54" spans="2:18" ht="14.25">
      <c r="B54" s="32"/>
      <c r="C54" s="33"/>
      <c r="D54" s="33"/>
      <c r="E54" s="33"/>
      <c r="F54" s="33"/>
      <c r="G54" s="33"/>
      <c r="H54" s="34"/>
      <c r="I54" s="35" t="s">
        <v>53</v>
      </c>
      <c r="J54" s="35"/>
      <c r="K54" s="36">
        <f>SUM(K6:K44)</f>
        <v>848.0198426027985</v>
      </c>
      <c r="L54" s="37"/>
      <c r="N54" s="29">
        <f t="shared" si="2"/>
        <v>-1581.375</v>
      </c>
      <c r="O54" s="29">
        <f t="shared" si="3"/>
        <v>-790.6875</v>
      </c>
      <c r="P54" s="30">
        <f t="shared" si="4"/>
        <v>0</v>
      </c>
      <c r="Q54" s="29">
        <f t="shared" si="5"/>
        <v>7.291666666666667</v>
      </c>
      <c r="R54" s="29">
        <f t="shared" si="6"/>
        <v>45.1875</v>
      </c>
    </row>
    <row r="55" spans="2:18" ht="14.25">
      <c r="B55" s="32"/>
      <c r="C55" s="33"/>
      <c r="D55" s="33"/>
      <c r="E55" s="33"/>
      <c r="F55" s="33"/>
      <c r="G55" s="33"/>
      <c r="H55" s="34"/>
      <c r="I55" s="38" t="s">
        <v>54</v>
      </c>
      <c r="J55" s="38"/>
      <c r="K55" s="38"/>
      <c r="L55" s="39">
        <f>SUM(L6:L44)</f>
        <v>424.00992130139923</v>
      </c>
      <c r="N55" s="29">
        <f t="shared" si="2"/>
        <v>-1581.375</v>
      </c>
      <c r="O55" s="29">
        <f t="shared" si="3"/>
        <v>-790.6875</v>
      </c>
      <c r="P55" s="30">
        <f t="shared" si="4"/>
        <v>0</v>
      </c>
      <c r="Q55" s="29">
        <f t="shared" si="5"/>
        <v>7.291666666666667</v>
      </c>
      <c r="R55" s="29">
        <f t="shared" si="6"/>
        <v>45.1875</v>
      </c>
    </row>
  </sheetData>
  <sheetProtection selectLockedCells="1" selectUnlockedCells="1"/>
  <mergeCells count="10">
    <mergeCell ref="B1:L1"/>
    <mergeCell ref="C2:D2"/>
    <mergeCell ref="K2:L2"/>
    <mergeCell ref="C3:D3"/>
    <mergeCell ref="G3:L3"/>
    <mergeCell ref="C4:D4"/>
    <mergeCell ref="H4:I4"/>
    <mergeCell ref="J4:L4"/>
    <mergeCell ref="I54:J54"/>
    <mergeCell ref="I55:K5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2016-09-02T21:43:01Z</dcterms:created>
  <dcterms:modified xsi:type="dcterms:W3CDTF">2018-04-03T14:01:04Z</dcterms:modified>
  <cp:category/>
  <cp:version/>
  <cp:contentType/>
  <cp:contentStatus/>
  <cp:revision>10</cp:revision>
</cp:coreProperties>
</file>